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Pays_Muretain" sheetId="1" r:id="rId1"/>
  </sheets>
  <definedNames>
    <definedName name="_xlnm._FilterDatabase" localSheetId="0" hidden="1">'Liste_Pays_Muretain'!$L$3:$P$3</definedName>
    <definedName name="_xlnm.Print_Titles" localSheetId="0">'Liste_Pays_Muretain'!$1:$3</definedName>
    <definedName name="Liste_Pays_Muretain">'Liste_Pays_Muretain'!$A$1:$H$15</definedName>
    <definedName name="_xlnm.Print_Area" localSheetId="0">'Liste_Pays_Muretain'!$L:$P</definedName>
  </definedNames>
  <calcPr fullCalcOnLoad="1"/>
</workbook>
</file>

<file path=xl/sharedStrings.xml><?xml version="1.0" encoding="utf-8"?>
<sst xmlns="http://schemas.openxmlformats.org/spreadsheetml/2006/main" count="99" uniqueCount="53">
  <si>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</si>
  <si>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</si>
  <si>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</si>
  <si>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</si>
  <si>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</si>
  <si>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</si>
  <si>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</si>
  <si>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</si>
  <si>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Pays Muretain</t>
  </si>
  <si>
    <t>La ciste des pêcheurs de Rhieumes</t>
  </si>
  <si>
    <t>TonTon Sorcerer</t>
  </si>
  <si>
    <t>Rhieumes, St Clar de Rivière, Longage</t>
  </si>
  <si>
    <t>21/11/2011</t>
  </si>
  <si>
    <t>Disparue</t>
  </si>
  <si>
    <t>Chateau Berthier</t>
  </si>
  <si>
    <t>Cherokee Chief</t>
  </si>
  <si>
    <t>La ou le premier A380 a survole</t>
  </si>
  <si>
    <t>No</t>
  </si>
  <si>
    <t>Localisation Cistes.net</t>
  </si>
  <si>
    <t>La ciste du Poête</t>
  </si>
  <si>
    <t>BrieDeMeaux</t>
  </si>
  <si>
    <t>Canton de Portet sur Garonne</t>
  </si>
  <si>
    <t>LA CISTE DU GRAND MAGASIN</t>
  </si>
  <si>
    <t>lucky8668</t>
  </si>
  <si>
    <t>ROQUES SUR GARONNE</t>
  </si>
  <si>
    <t>31 - La ciste d'une clarté divine</t>
  </si>
  <si>
    <t>dav&amp;ado</t>
  </si>
  <si>
    <t>Vallée de la Lèze</t>
  </si>
  <si>
    <t>ciste de la neuvième ville de la Belle Province - 2</t>
  </si>
  <si>
    <t>bob82</t>
  </si>
  <si>
    <t>Sud de Toulouse</t>
  </si>
  <si>
    <t>La ciste du circitor généreux</t>
  </si>
  <si>
    <t>coachbunny</t>
  </si>
  <si>
    <t>Proche forêt de bouconne</t>
  </si>
  <si>
    <t>Axe cistique - La ciste en pot.</t>
  </si>
  <si>
    <t>Auch - Toulouse.</t>
  </si>
  <si>
    <t>La ciste de "Capet a la vila" (Capet à la ville).</t>
  </si>
  <si>
    <t>capet</t>
  </si>
  <si>
    <t>Toulouse et environs.</t>
  </si>
  <si>
    <t>Banlieue Toulousaine</t>
  </si>
  <si>
    <t>En cherchant les cloches de Cachou</t>
  </si>
  <si>
    <t>mamietopset</t>
  </si>
  <si>
    <t>Entre deux eaux</t>
  </si>
  <si>
    <t>titou86</t>
  </si>
  <si>
    <t>sud de toulouse</t>
  </si>
  <si>
    <t>la ciste des "plus lourds que l'air"</t>
  </si>
  <si>
    <t>les bigoudis</t>
  </si>
  <si>
    <t>20km au sud de toulouse</t>
  </si>
  <si>
    <t>la ciste castelcailloux</t>
  </si>
  <si>
    <t>sud ouest de toulouse</t>
  </si>
  <si>
    <t>La ciste de la forêt du lac</t>
  </si>
  <si>
    <t>Laud91</t>
  </si>
  <si>
    <t>Sud-Ouest de Toulouse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</si>
</sst>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8" width="9.140625" style="3" hidden="1" customWidth="1"/>
    <col min="9" max="9" width="5.57421875" style="0" hidden="1" customWidth="1"/>
    <col min="10" max="10" width="4.421875" style="0" hidden="1" customWidth="1"/>
    <col min="11" max="11" width="5.7109375" style="0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  <col min="17" max="16384" width="9.140625" style="3" customWidth="1"/>
  </cols>
  <sheetData>
    <row r="1" spans="1:16" ht="23.25">
      <c r="A1" s="2" t="s">
        <v>0</v>
      </c>
      <c r="B1" s="1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>
        <f>COUNT(B2:B200)</f>
        <v>44</v>
      </c>
      <c r="L1" s="12" t="str">
        <f>"Ciste du 31 – "&amp;A2&amp;" – "&amp;I1&amp;" Cistes"</f>
        <v>Ciste du 31 – Pays Muretain – 44 Cistes</v>
      </c>
      <c r="M1" s="13"/>
      <c r="N1" s="13"/>
      <c r="O1" s="13"/>
      <c r="P1" s="14"/>
    </row>
    <row r="2" spans="1:16" ht="12.75">
      <c r="A2" s="2" t="s">
        <v>8</v>
      </c>
      <c r="B2" s="10">
        <v>4417</v>
      </c>
      <c r="C2" s="2" t="s">
        <v>9</v>
      </c>
      <c r="D2" s="2" t="s">
        <v>10</v>
      </c>
      <c r="E2" s="2" t="s">
        <v>11</v>
      </c>
      <c r="G2" s="2" t="s">
        <v>12</v>
      </c>
      <c r="H2" s="1" t="s">
        <v>13</v>
      </c>
      <c r="I2" s="1"/>
      <c r="L2" s="15" t="str">
        <f>"Mise à Jour : "&amp;LEFT(G2,10)</f>
        <v>Mise à Jour : 17/10/2008</v>
      </c>
      <c r="M2" s="16"/>
      <c r="N2" s="16"/>
      <c r="O2" s="16"/>
      <c r="P2" s="16"/>
    </row>
    <row r="3" spans="1:16" ht="15.75">
      <c r="A3" s="2" t="s">
        <v>8</v>
      </c>
      <c r="B3" s="10">
        <v>10007</v>
      </c>
      <c r="C3" s="2" t="s">
        <v>14</v>
      </c>
      <c r="D3" s="2" t="s">
        <v>15</v>
      </c>
      <c r="E3" s="2" t="s">
        <v>16</v>
      </c>
      <c r="G3" s="2" t="s">
        <v>12</v>
      </c>
      <c r="H3" s="1" t="s">
        <v>13</v>
      </c>
      <c r="I3" s="1"/>
      <c r="L3" s="4" t="s">
        <v>17</v>
      </c>
      <c r="M3" s="5" t="s">
        <v>2</v>
      </c>
      <c r="N3" s="5" t="s">
        <v>3</v>
      </c>
      <c r="O3" s="5" t="s">
        <v>18</v>
      </c>
      <c r="P3" s="5" t="s">
        <v>5</v>
      </c>
    </row>
    <row r="4" spans="1:16" ht="15.75">
      <c r="A4" s="2" t="s">
        <v>8</v>
      </c>
      <c r="B4" s="10">
        <v>13876</v>
      </c>
      <c r="C4" s="2" t="s">
        <v>19</v>
      </c>
      <c r="D4" s="2" t="s">
        <v>20</v>
      </c>
      <c r="E4" s="2" t="s">
        <v>21</v>
      </c>
      <c r="G4" s="2" t="s">
        <v>12</v>
      </c>
      <c r="H4" s="1" t="s">
        <v>13</v>
      </c>
      <c r="I4" s="1"/>
      <c r="K4" s="3"/>
      <c r="L4" s="6">
        <f>IF(A2="Pays Muretain",HYPERLINK(CONCATENATE("http://www.cistes.net/choixciste.php?rt=2&amp;numero=",B2),B2),"")</f>
        <v>4412</v>
      </c>
      <c r="M4" s="7" t="str">
        <f>IF(A2="Pays Muretain",C2,"")</f>
        <v>La ciste de la chapelle</v>
      </c>
      <c r="N4" s="7" t="str">
        <f>IF(A2="Pays Muretain",D2,"")</f>
        <v>TonTon Sorcerer</v>
      </c>
      <c r="O4" s="7" t="str">
        <f>IF(A2="Pays Muretain",E2,"")</f>
        <v>Nord de Mauzac</v>
      </c>
      <c r="P4" s="7">
        <f>IF(F2="","",F2)</f>
      </c>
    </row>
    <row r="5" spans="1:16" ht="15.75">
      <c r="A5" s="2" t="s">
        <v>8</v>
      </c>
      <c r="B5" s="10">
        <v>20142</v>
      </c>
      <c r="C5" s="2" t="s">
        <v>22</v>
      </c>
      <c r="D5" s="2" t="s">
        <v>23</v>
      </c>
      <c r="E5" s="2" t="s">
        <v>24</v>
      </c>
      <c r="G5" s="2" t="s">
        <v>12</v>
      </c>
      <c r="H5" s="1" t="s">
        <v>13</v>
      </c>
      <c r="I5" s="1"/>
      <c r="K5" s="3"/>
      <c r="L5" s="6">
        <f aca="true" t="shared" si="0" ref="L5:L68">IF(A3="Pays Muretain",HYPERLINK(CONCATENATE("http://www.cistes.net/choixciste.php?rt=2&amp;numero=",B3),B3),"")</f>
        <v>4417</v>
      </c>
      <c r="M5" s="7" t="str">
        <f aca="true" t="shared" si="1" ref="M5:M68">IF(A3="Pays Muretain",C3,"")</f>
        <v>La ciste des pêcheurs de Rhieumes</v>
      </c>
      <c r="N5" s="7" t="str">
        <f aca="true" t="shared" si="2" ref="N5:N68">IF(A3="Pays Muretain",D3,"")</f>
        <v>TonTon Sorcerer</v>
      </c>
      <c r="O5" s="7" t="str">
        <f aca="true" t="shared" si="3" ref="O5:O68">IF(A3="Pays Muretain",E3,"")</f>
        <v>Rhieumes, St Clar de Rivière, Longage</v>
      </c>
      <c r="P5" s="7">
        <f aca="true" t="shared" si="4" ref="P5:P68">IF(F3="","",F3)</f>
      </c>
    </row>
    <row r="6" spans="1:16" ht="15.75">
      <c r="A6" s="2" t="s">
        <v>8</v>
      </c>
      <c r="B6" s="10">
        <v>21626</v>
      </c>
      <c r="C6" s="2" t="s">
        <v>25</v>
      </c>
      <c r="D6" s="2" t="s">
        <v>26</v>
      </c>
      <c r="E6" s="2" t="s">
        <v>27</v>
      </c>
      <c r="G6" s="2" t="s">
        <v>12</v>
      </c>
      <c r="H6" s="1" t="s">
        <v>13</v>
      </c>
      <c r="I6" s="1"/>
      <c r="K6" s="3"/>
      <c r="L6" s="6">
        <f t="shared" si="0"/>
        <v>10007</v>
      </c>
      <c r="M6" s="7" t="str">
        <f t="shared" si="1"/>
        <v>Chateau Berthier</v>
      </c>
      <c r="N6" s="7" t="str">
        <f t="shared" si="2"/>
        <v>Cherokee Chief</v>
      </c>
      <c r="O6" s="7" t="str">
        <f t="shared" si="3"/>
        <v>La ou le premier A380 a survole</v>
      </c>
      <c r="P6" s="7">
        <f t="shared" si="4"/>
      </c>
    </row>
    <row r="7" spans="1:16" ht="15.75">
      <c r="A7" s="2" t="s">
        <v>8</v>
      </c>
      <c r="B7" s="10">
        <v>23089</v>
      </c>
      <c r="C7" s="2" t="s">
        <v>28</v>
      </c>
      <c r="D7" s="2" t="s">
        <v>29</v>
      </c>
      <c r="E7" s="2" t="s">
        <v>30</v>
      </c>
      <c r="G7" s="2" t="s">
        <v>12</v>
      </c>
      <c r="H7" s="1" t="s">
        <v>13</v>
      </c>
      <c r="I7" s="1"/>
      <c r="K7" s="3"/>
      <c r="L7" s="6">
        <f t="shared" si="0"/>
        <v>10537</v>
      </c>
      <c r="M7" s="7" t="str">
        <f t="shared" si="1"/>
        <v>Les trésors du frère ruiné</v>
      </c>
      <c r="N7" s="7" t="str">
        <f t="shared" si="2"/>
        <v>duncan31</v>
      </c>
      <c r="O7" s="7" t="str">
        <f t="shared" si="3"/>
        <v>SUD OUEST DE TOULOUSE LIMITE GERS</v>
      </c>
      <c r="P7" s="7">
        <f t="shared" si="4"/>
      </c>
    </row>
    <row r="8" spans="1:16" ht="15.75">
      <c r="A8" s="2" t="s">
        <v>8</v>
      </c>
      <c r="B8" s="10">
        <v>25393</v>
      </c>
      <c r="C8" s="2" t="s">
        <v>31</v>
      </c>
      <c r="D8" s="2" t="s">
        <v>32</v>
      </c>
      <c r="E8" s="2" t="s">
        <v>33</v>
      </c>
      <c r="F8" s="2"/>
      <c r="G8" s="2" t="s">
        <v>12</v>
      </c>
      <c r="H8" s="1" t="s">
        <v>13</v>
      </c>
      <c r="I8" s="1"/>
      <c r="K8" s="3"/>
      <c r="L8" s="6">
        <f t="shared" si="0"/>
        <v>13384</v>
      </c>
      <c r="M8" s="7" t="str">
        <f t="shared" si="1"/>
        <v>La ciste d'Arnaud</v>
      </c>
      <c r="N8" s="7" t="str">
        <f t="shared" si="2"/>
        <v>BrieDeMeaux</v>
      </c>
      <c r="O8" s="7" t="str">
        <f t="shared" si="3"/>
        <v>Canton de Rieumes</v>
      </c>
      <c r="P8" s="7">
        <f t="shared" si="4"/>
      </c>
    </row>
    <row r="9" spans="1:16" ht="15.75">
      <c r="A9" s="2" t="s">
        <v>8</v>
      </c>
      <c r="B9" s="10">
        <v>28152</v>
      </c>
      <c r="C9" s="2" t="s">
        <v>34</v>
      </c>
      <c r="D9" s="2" t="s">
        <v>29</v>
      </c>
      <c r="E9" s="2" t="s">
        <v>35</v>
      </c>
      <c r="G9" s="2" t="s">
        <v>12</v>
      </c>
      <c r="H9" s="1" t="s">
        <v>13</v>
      </c>
      <c r="I9" s="1"/>
      <c r="K9" s="3"/>
      <c r="L9" s="6">
        <f t="shared" si="0"/>
        <v>13876</v>
      </c>
      <c r="M9" s="7" t="str">
        <f t="shared" si="1"/>
        <v>La ciste du Poête</v>
      </c>
      <c r="N9" s="7" t="str">
        <f t="shared" si="2"/>
        <v>BrieDeMeaux</v>
      </c>
      <c r="O9" s="7" t="str">
        <f t="shared" si="3"/>
        <v>Canton de Portet sur Garonne</v>
      </c>
      <c r="P9" s="7">
        <f t="shared" si="4"/>
      </c>
    </row>
    <row r="10" spans="1:16" ht="15.75">
      <c r="A10" s="2" t="s">
        <v>8</v>
      </c>
      <c r="B10" s="10">
        <v>40101</v>
      </c>
      <c r="C10" s="2" t="s">
        <v>36</v>
      </c>
      <c r="D10" s="2" t="s">
        <v>37</v>
      </c>
      <c r="E10" s="2" t="s">
        <v>38</v>
      </c>
      <c r="F10" s="23" t="s">
        <v>39</v>
      </c>
      <c r="G10" s="2" t="s">
        <v>12</v>
      </c>
      <c r="H10" s="1" t="s">
        <v>13</v>
      </c>
      <c r="I10" s="1"/>
      <c r="K10" s="3"/>
      <c r="L10" s="6">
        <f t="shared" si="0"/>
        <v>19714</v>
      </c>
      <c r="M10" s="7" t="str">
        <f t="shared" si="1"/>
        <v>La ciste météorite</v>
      </c>
      <c r="N10" s="7" t="str">
        <f t="shared" si="2"/>
        <v>pingouin</v>
      </c>
      <c r="O10" s="7" t="str">
        <f t="shared" si="3"/>
        <v>Toulouse</v>
      </c>
      <c r="P10" s="7" t="str">
        <f t="shared" si="4"/>
        <v>Banlieue Toulousaine</v>
      </c>
    </row>
    <row r="11" spans="1:16" ht="15.75">
      <c r="A11" s="2" t="s">
        <v>8</v>
      </c>
      <c r="B11" s="10">
        <v>40498</v>
      </c>
      <c r="C11" s="2" t="s">
        <v>40</v>
      </c>
      <c r="D11" s="2" t="s">
        <v>41</v>
      </c>
      <c r="E11" s="2" t="s">
        <v>27</v>
      </c>
      <c r="G11" s="2" t="s">
        <v>12</v>
      </c>
      <c r="H11" s="1" t="s">
        <v>13</v>
      </c>
      <c r="I11" s="1"/>
      <c r="K11" s="3"/>
      <c r="L11" s="6">
        <f t="shared" si="0"/>
        <v>20142</v>
      </c>
      <c r="M11" s="7" t="str">
        <f t="shared" si="1"/>
        <v>LA CISTE DU GRAND MAGASIN</v>
      </c>
      <c r="N11" s="7" t="str">
        <f t="shared" si="2"/>
        <v>lucky8668</v>
      </c>
      <c r="O11" s="7" t="str">
        <f t="shared" si="3"/>
        <v>ROQUES SUR GARONNE</v>
      </c>
      <c r="P11" s="7">
        <f t="shared" si="4"/>
      </c>
    </row>
    <row r="12" spans="1:16" ht="15.75">
      <c r="A12" s="2" t="s">
        <v>8</v>
      </c>
      <c r="B12" s="10">
        <v>42078</v>
      </c>
      <c r="C12" s="2" t="s">
        <v>42</v>
      </c>
      <c r="D12" s="2" t="s">
        <v>43</v>
      </c>
      <c r="E12" s="2" t="s">
        <v>44</v>
      </c>
      <c r="G12" s="2" t="s">
        <v>12</v>
      </c>
      <c r="H12" s="1" t="s">
        <v>13</v>
      </c>
      <c r="I12" s="1"/>
      <c r="K12" s="3"/>
      <c r="L12" s="6">
        <f t="shared" si="0"/>
        <v>21468</v>
      </c>
      <c r="M12" s="7" t="str">
        <f t="shared" si="1"/>
        <v>Le domaine de 44 : Le pigeonnier</v>
      </c>
      <c r="N12" s="7" t="str">
        <f t="shared" si="2"/>
        <v>coachbunny</v>
      </c>
      <c r="O12" s="7" t="str">
        <f t="shared" si="3"/>
        <v>Proche de Muret</v>
      </c>
      <c r="P12" s="7">
        <f t="shared" si="4"/>
      </c>
    </row>
    <row r="13" spans="1:16" ht="15.75">
      <c r="A13" s="2" t="s">
        <v>8</v>
      </c>
      <c r="B13" s="10">
        <v>42102</v>
      </c>
      <c r="C13" s="2" t="s">
        <v>45</v>
      </c>
      <c r="D13" s="2" t="s">
        <v>46</v>
      </c>
      <c r="E13" s="2" t="s">
        <v>47</v>
      </c>
      <c r="G13" s="2" t="s">
        <v>12</v>
      </c>
      <c r="H13" s="1" t="s">
        <v>13</v>
      </c>
      <c r="I13" s="1"/>
      <c r="K13" s="3"/>
      <c r="L13" s="6">
        <f t="shared" si="0"/>
        <v>21469</v>
      </c>
      <c r="M13" s="7" t="str">
        <f t="shared" si="1"/>
        <v>Le domaine de 44 : L’épreuve de force (mentale ??!!)</v>
      </c>
      <c r="N13" s="7" t="str">
        <f t="shared" si="2"/>
        <v>coachbunny</v>
      </c>
      <c r="O13" s="7" t="str">
        <f t="shared" si="3"/>
        <v>Proche de Muret</v>
      </c>
      <c r="P13" s="7">
        <f t="shared" si="4"/>
      </c>
    </row>
    <row r="14" spans="1:16" ht="15.75">
      <c r="A14" s="2" t="s">
        <v>8</v>
      </c>
      <c r="B14" s="10">
        <v>42106</v>
      </c>
      <c r="C14" s="2" t="s">
        <v>48</v>
      </c>
      <c r="D14" s="2" t="s">
        <v>46</v>
      </c>
      <c r="E14" s="1" t="s">
        <v>49</v>
      </c>
      <c r="F14" s="1"/>
      <c r="G14" s="2" t="s">
        <v>12</v>
      </c>
      <c r="H14" s="1" t="s">
        <v>13</v>
      </c>
      <c r="I14" s="1"/>
      <c r="K14" s="3"/>
      <c r="L14" s="6">
        <f t="shared" si="0"/>
        <v>21626</v>
      </c>
      <c r="M14" s="7" t="str">
        <f t="shared" si="1"/>
        <v>31 - La ciste d'une clarté divine</v>
      </c>
      <c r="N14" s="7" t="str">
        <f t="shared" si="2"/>
        <v>dav&amp;ado</v>
      </c>
      <c r="O14" s="7" t="str">
        <f t="shared" si="3"/>
        <v>Vallée de la Lèze</v>
      </c>
      <c r="P14" s="7">
        <f t="shared" si="4"/>
      </c>
    </row>
    <row r="15" spans="1:16" ht="15.75">
      <c r="A15" s="2" t="s">
        <v>8</v>
      </c>
      <c r="B15" s="10">
        <v>61174</v>
      </c>
      <c r="C15" s="2" t="s">
        <v>50</v>
      </c>
      <c r="D15" s="2" t="s">
        <v>51</v>
      </c>
      <c r="E15" s="2" t="s">
        <v>52</v>
      </c>
      <c r="F15" s="23" t="s">
        <v>39</v>
      </c>
      <c r="G15" s="2" t="s">
        <v>12</v>
      </c>
      <c r="H15" s="1" t="s">
        <v>13</v>
      </c>
      <c r="I15" s="1"/>
      <c r="K15" s="3"/>
      <c r="L15" s="6">
        <f t="shared" si="0"/>
        <v>21627</v>
      </c>
      <c r="M15" s="7" t="str">
        <f t="shared" si="1"/>
        <v>31 - La ciste cavoc</v>
      </c>
      <c r="N15" s="7" t="str">
        <f t="shared" si="2"/>
        <v>dav&amp;ado</v>
      </c>
      <c r="O15" s="7" t="str">
        <f t="shared" si="3"/>
        <v>Vallée de la Lèze</v>
      </c>
      <c r="P15" s="7">
        <f t="shared" si="4"/>
      </c>
    </row>
    <row r="16" spans="1:16" ht="15.75">
      <c r="A16" s="2"/>
      <c r="B16" s="10"/>
      <c r="C16" s="2"/>
      <c r="D16" s="2"/>
      <c r="E16" s="2"/>
      <c r="G16" s="2"/>
      <c r="H16" s="1"/>
      <c r="I16" s="1"/>
      <c r="K16" s="3"/>
      <c r="L16" s="6">
        <f t="shared" si="0"/>
        <v>22677</v>
      </c>
      <c r="M16" s="7" t="str">
        <f t="shared" si="1"/>
        <v>La ciste de l’allée des robiniers</v>
      </c>
      <c r="N16" s="7" t="str">
        <f t="shared" si="2"/>
        <v>coachbunny</v>
      </c>
      <c r="O16" s="7" t="str">
        <f t="shared" si="3"/>
        <v>31433</v>
      </c>
      <c r="P16" s="7" t="str">
        <f t="shared" si="4"/>
        <v>Banlieue Toulousaine</v>
      </c>
    </row>
    <row r="17" spans="1:16" ht="15.75">
      <c r="A17" s="2"/>
      <c r="B17" s="10"/>
      <c r="C17" s="2"/>
      <c r="D17" s="2"/>
      <c r="E17" s="2"/>
      <c r="G17" s="2"/>
      <c r="H17" s="1"/>
      <c r="I17" s="1"/>
      <c r="K17" s="3"/>
      <c r="L17" s="6">
        <f t="shared" si="0"/>
        <v>22754</v>
      </c>
      <c r="M17" s="7" t="str">
        <f t="shared" si="1"/>
        <v>31 - La ciste des lepreux</v>
      </c>
      <c r="N17" s="7" t="str">
        <f t="shared" si="2"/>
        <v>Adopeste</v>
      </c>
      <c r="O17" s="7" t="str">
        <f t="shared" si="3"/>
        <v>Venerque - Rhieumes - Plaisance du Touch</v>
      </c>
      <c r="P17" s="7">
        <f t="shared" si="4"/>
      </c>
    </row>
    <row r="18" spans="1:16" ht="15.75">
      <c r="A18" s="2"/>
      <c r="B18" s="10"/>
      <c r="C18" s="2"/>
      <c r="D18" s="2"/>
      <c r="E18" s="2"/>
      <c r="F18" s="1"/>
      <c r="G18" s="2"/>
      <c r="H18" s="1"/>
      <c r="I18" s="1"/>
      <c r="K18" s="3"/>
      <c r="L18" s="6">
        <f t="shared" si="0"/>
        <v>23088</v>
      </c>
      <c r="M18" s="7" t="str">
        <f t="shared" si="1"/>
        <v>ciste de la neuvième ville de la Belle Province - 1</v>
      </c>
      <c r="N18" s="7" t="str">
        <f t="shared" si="2"/>
        <v>bob82</v>
      </c>
      <c r="O18" s="7" t="str">
        <f t="shared" si="3"/>
        <v>Sud de Toulouse</v>
      </c>
      <c r="P18" s="7">
        <f t="shared" si="4"/>
      </c>
    </row>
    <row r="19" spans="1:16" ht="15.75">
      <c r="A19" s="2"/>
      <c r="B19" s="10"/>
      <c r="C19" s="2"/>
      <c r="D19" s="2"/>
      <c r="E19" s="2"/>
      <c r="G19" s="2"/>
      <c r="H19" s="1"/>
      <c r="I19" s="1"/>
      <c r="K19" s="3"/>
      <c r="L19" s="6">
        <f t="shared" si="0"/>
        <v>23089</v>
      </c>
      <c r="M19" s="7" t="str">
        <f t="shared" si="1"/>
        <v>ciste de la neuvième ville de la Belle Province - 2</v>
      </c>
      <c r="N19" s="7" t="str">
        <f t="shared" si="2"/>
        <v>bob82</v>
      </c>
      <c r="O19" s="7" t="str">
        <f t="shared" si="3"/>
        <v>Sud de Toulouse</v>
      </c>
      <c r="P19" s="7">
        <f t="shared" si="4"/>
      </c>
    </row>
    <row r="20" spans="1:16" ht="15.75">
      <c r="A20" s="2"/>
      <c r="B20" s="10"/>
      <c r="C20" s="2"/>
      <c r="D20" s="2"/>
      <c r="E20" s="2"/>
      <c r="G20" s="2"/>
      <c r="H20" s="1"/>
      <c r="I20" s="1"/>
      <c r="K20" s="3"/>
      <c r="L20" s="6">
        <f t="shared" si="0"/>
        <v>23197</v>
      </c>
      <c r="M20" s="7" t="str">
        <f t="shared" si="1"/>
        <v>La ciste de l’examen</v>
      </c>
      <c r="N20" s="7" t="str">
        <f t="shared" si="2"/>
        <v>coachbunny</v>
      </c>
      <c r="O20" s="7" t="str">
        <f t="shared" si="3"/>
        <v>Muret-Saint Orens-Plaisance du Touch</v>
      </c>
      <c r="P20" s="7" t="str">
        <f t="shared" si="4"/>
        <v>Banlieue Toulousaine</v>
      </c>
    </row>
    <row r="21" spans="1:16" ht="15.75">
      <c r="A21" s="2"/>
      <c r="B21" s="10"/>
      <c r="C21" s="2"/>
      <c r="D21" s="2"/>
      <c r="E21" s="2"/>
      <c r="G21" s="2"/>
      <c r="H21" s="1"/>
      <c r="I21" s="1"/>
      <c r="K21" s="3"/>
      <c r="L21" s="6">
        <f t="shared" si="0"/>
        <v>23515</v>
      </c>
      <c r="M21" s="7" t="str">
        <f t="shared" si="1"/>
        <v>La Sosie Ciste</v>
      </c>
      <c r="N21" s="7" t="str">
        <f t="shared" si="2"/>
        <v>Cachou Tls</v>
      </c>
      <c r="O21" s="7" t="str">
        <f t="shared" si="3"/>
        <v>Au Sud de Toulouse</v>
      </c>
      <c r="P21" s="7">
        <f t="shared" si="4"/>
      </c>
    </row>
    <row r="22" spans="1:16" ht="15.75">
      <c r="A22" s="2"/>
      <c r="B22" s="10"/>
      <c r="C22" s="2"/>
      <c r="D22" s="2"/>
      <c r="E22" s="2"/>
      <c r="G22" s="2"/>
      <c r="H22" s="1"/>
      <c r="I22" s="1"/>
      <c r="K22" s="3"/>
      <c r="L22" s="6">
        <f t="shared" si="0"/>
        <v>23735</v>
      </c>
      <c r="M22" s="7" t="str">
        <f t="shared" si="1"/>
        <v>La Ciste Non-Tarie</v>
      </c>
      <c r="N22" s="7" t="str">
        <f t="shared" si="2"/>
        <v>Cachou Tls</v>
      </c>
      <c r="O22" s="7" t="str">
        <f t="shared" si="3"/>
        <v>Rieumes – Portet sur Garonne – Cintegabelle</v>
      </c>
      <c r="P22" s="7">
        <f t="shared" si="4"/>
      </c>
    </row>
    <row r="23" spans="1:16" ht="15.75">
      <c r="A23" s="2"/>
      <c r="B23" s="10"/>
      <c r="C23" s="2"/>
      <c r="D23" s="2"/>
      <c r="E23" s="2"/>
      <c r="G23" s="2"/>
      <c r="H23" s="1"/>
      <c r="I23" s="1"/>
      <c r="K23" s="3"/>
      <c r="L23" s="6">
        <f t="shared" si="0"/>
        <v>25393</v>
      </c>
      <c r="M23" s="7" t="str">
        <f t="shared" si="1"/>
        <v>La ciste du circitor généreux</v>
      </c>
      <c r="N23" s="7" t="str">
        <f t="shared" si="2"/>
        <v>coachbunny</v>
      </c>
      <c r="O23" s="7" t="str">
        <f t="shared" si="3"/>
        <v>Proche forêt de bouconne</v>
      </c>
      <c r="P23" s="7">
        <f t="shared" si="4"/>
      </c>
    </row>
    <row r="24" spans="1:16" ht="15.75">
      <c r="A24" s="2"/>
      <c r="B24" s="10"/>
      <c r="C24" s="2"/>
      <c r="D24" s="2"/>
      <c r="E24" s="2"/>
      <c r="G24" s="2"/>
      <c r="H24" s="1"/>
      <c r="I24" s="1"/>
      <c r="K24" s="3"/>
      <c r="L24" s="6">
        <f t="shared" si="0"/>
        <v>25395</v>
      </c>
      <c r="M24" s="7" t="str">
        <f t="shared" si="1"/>
        <v>La ciste du souvenir</v>
      </c>
      <c r="N24" s="7" t="str">
        <f t="shared" si="2"/>
        <v>coachbunny</v>
      </c>
      <c r="O24" s="7" t="str">
        <f t="shared" si="3"/>
        <v>Proche forêt de bouconne</v>
      </c>
      <c r="P24" s="7">
        <f t="shared" si="4"/>
      </c>
    </row>
    <row r="25" spans="1:16" ht="15.75">
      <c r="A25" s="2"/>
      <c r="B25" s="10"/>
      <c r="C25" s="2"/>
      <c r="D25" s="2"/>
      <c r="E25" s="2"/>
      <c r="G25" s="2"/>
      <c r="H25" s="1"/>
      <c r="I25" s="1"/>
      <c r="K25" s="3"/>
      <c r="L25" s="6">
        <f t="shared" si="0"/>
        <v>25980</v>
      </c>
      <c r="M25" s="7" t="str">
        <f t="shared" si="1"/>
        <v>La ciste du peintre rêveur</v>
      </c>
      <c r="N25" s="7" t="str">
        <f t="shared" si="2"/>
        <v>or ange</v>
      </c>
      <c r="O25" s="7" t="str">
        <f t="shared" si="3"/>
        <v>Beaumont Lavernose-Lacasse St-Hilaire</v>
      </c>
      <c r="P25" s="7">
        <f t="shared" si="4"/>
      </c>
    </row>
    <row r="26" spans="1:16" ht="15.75">
      <c r="A26" s="2"/>
      <c r="B26" s="10"/>
      <c r="C26" s="2"/>
      <c r="D26" s="2"/>
      <c r="E26" s="2"/>
      <c r="G26" s="2"/>
      <c r="H26" s="1"/>
      <c r="I26" s="1"/>
      <c r="K26" s="3"/>
      <c r="L26" s="6">
        <f t="shared" si="0"/>
        <v>27290</v>
      </c>
      <c r="M26" s="7" t="str">
        <f t="shared" si="1"/>
        <v>La Ciste des 11 cloches (piste de Lee Jehenn N°14)</v>
      </c>
      <c r="N26" s="7" t="str">
        <f t="shared" si="2"/>
        <v>xelos</v>
      </c>
      <c r="O26" s="7" t="str">
        <f t="shared" si="3"/>
        <v>piste de Lee Jehenn N°14</v>
      </c>
      <c r="P26" s="7">
        <f t="shared" si="4"/>
      </c>
    </row>
    <row r="27" spans="1:16" ht="15.75">
      <c r="A27" s="2"/>
      <c r="B27" s="10"/>
      <c r="C27" s="2"/>
      <c r="D27" s="2"/>
      <c r="E27" s="2"/>
      <c r="G27" s="2"/>
      <c r="H27" s="1"/>
      <c r="I27" s="1"/>
      <c r="K27" s="3"/>
      <c r="L27" s="6">
        <f t="shared" si="0"/>
        <v>28152</v>
      </c>
      <c r="M27" s="7" t="str">
        <f t="shared" si="1"/>
        <v>Axe cistique - La ciste en pot.</v>
      </c>
      <c r="N27" s="7" t="str">
        <f t="shared" si="2"/>
        <v>bob82</v>
      </c>
      <c r="O27" s="7" t="str">
        <f t="shared" si="3"/>
        <v>Auch - Toulouse.</v>
      </c>
      <c r="P27" s="7">
        <f t="shared" si="4"/>
      </c>
    </row>
    <row r="28" spans="1:16" ht="15.75">
      <c r="A28" s="2"/>
      <c r="B28" s="10"/>
      <c r="C28" s="2"/>
      <c r="D28" s="2"/>
      <c r="E28" s="2"/>
      <c r="G28" s="2"/>
      <c r="H28" s="1"/>
      <c r="I28" s="1"/>
      <c r="K28" s="3"/>
      <c r="L28" s="6">
        <f t="shared" si="0"/>
        <v>30042</v>
      </c>
      <c r="M28" s="7" t="str">
        <f t="shared" si="1"/>
        <v>31 - La partie de Tétris</v>
      </c>
      <c r="N28" s="7" t="str">
        <f t="shared" si="2"/>
        <v>dav&amp;ado</v>
      </c>
      <c r="O28" s="7" t="str">
        <f t="shared" si="3"/>
        <v>Axe cistique : Toulouse - Auch</v>
      </c>
      <c r="P28" s="7">
        <f t="shared" si="4"/>
      </c>
    </row>
    <row r="29" spans="1:16" ht="15.75">
      <c r="A29" s="2"/>
      <c r="B29" s="10"/>
      <c r="C29" s="2"/>
      <c r="D29" s="2"/>
      <c r="E29" s="2"/>
      <c r="G29" s="2"/>
      <c r="H29" s="1"/>
      <c r="I29" s="1"/>
      <c r="K29" s="3"/>
      <c r="L29" s="6">
        <f t="shared" si="0"/>
        <v>30898</v>
      </c>
      <c r="M29" s="7" t="str">
        <f t="shared" si="1"/>
        <v>La ciste du jumeau parmi les 12 - La grosse -</v>
      </c>
      <c r="N29" s="7" t="str">
        <f t="shared" si="2"/>
        <v>coachbunny</v>
      </c>
      <c r="O29" s="7" t="str">
        <f t="shared" si="3"/>
        <v>Ouest / S/W de Toulouse</v>
      </c>
      <c r="P29" s="7">
        <f t="shared" si="4"/>
      </c>
    </row>
    <row r="30" spans="1:16" ht="15.75">
      <c r="A30" s="2"/>
      <c r="B30" s="10"/>
      <c r="C30" s="2"/>
      <c r="D30" s="2"/>
      <c r="E30" s="2"/>
      <c r="F30" s="2"/>
      <c r="G30" s="2"/>
      <c r="H30" s="1"/>
      <c r="I30" s="1"/>
      <c r="K30" s="3"/>
      <c r="L30" s="6">
        <f t="shared" si="0"/>
        <v>30899</v>
      </c>
      <c r="M30" s="7" t="str">
        <f t="shared" si="1"/>
        <v>La ciste du jumeau parmi les 12 - La petite -</v>
      </c>
      <c r="N30" s="7" t="str">
        <f t="shared" si="2"/>
        <v>coachbunny</v>
      </c>
      <c r="O30" s="7" t="str">
        <f t="shared" si="3"/>
        <v>Ouest / S/W de Toulouse</v>
      </c>
      <c r="P30" s="7">
        <f t="shared" si="4"/>
      </c>
    </row>
    <row r="31" spans="1:16" ht="15.75">
      <c r="A31" s="2"/>
      <c r="B31" s="10"/>
      <c r="C31" s="2"/>
      <c r="D31" s="2"/>
      <c r="E31" s="2"/>
      <c r="F31" s="2"/>
      <c r="G31" s="2"/>
      <c r="H31" s="1"/>
      <c r="I31" s="1"/>
      <c r="K31" s="3"/>
      <c r="L31" s="6">
        <f t="shared" si="0"/>
        <v>33809</v>
      </c>
      <c r="M31" s="7" t="str">
        <f t="shared" si="1"/>
        <v>La Ciste Fruiticole</v>
      </c>
      <c r="N31" s="7" t="str">
        <f t="shared" si="2"/>
        <v>Cachou Tls</v>
      </c>
      <c r="O31" s="7" t="str">
        <f t="shared" si="3"/>
        <v>Sur les terres Doz</v>
      </c>
      <c r="P31" s="7">
        <f t="shared" si="4"/>
      </c>
    </row>
    <row r="32" spans="1:16" ht="15.75">
      <c r="A32" s="2"/>
      <c r="B32" s="10"/>
      <c r="C32" s="2"/>
      <c r="D32" s="2"/>
      <c r="E32" s="2"/>
      <c r="G32" s="2"/>
      <c r="H32" s="1"/>
      <c r="I32" s="1"/>
      <c r="K32" s="3"/>
      <c r="L32" s="6">
        <f t="shared" si="0"/>
        <v>36500</v>
      </c>
      <c r="M32" s="7" t="str">
        <f t="shared" si="1"/>
        <v>La Technociste du Lac ...</v>
      </c>
      <c r="N32" s="7" t="str">
        <f t="shared" si="2"/>
        <v>Lordjeff</v>
      </c>
      <c r="O32" s="7" t="str">
        <f t="shared" si="3"/>
        <v>Toulouse, Colomiers, Plaisance du Touch, Tournefeuille, Cugnaux</v>
      </c>
      <c r="P32" s="7" t="str">
        <f t="shared" si="4"/>
        <v>Banlieue Toulousaine</v>
      </c>
    </row>
    <row r="33" spans="1:16" ht="15.75">
      <c r="A33" s="2"/>
      <c r="B33" s="10"/>
      <c r="C33" s="2"/>
      <c r="D33" s="2"/>
      <c r="E33" s="2"/>
      <c r="G33" s="2"/>
      <c r="H33" s="1"/>
      <c r="I33" s="1"/>
      <c r="K33" s="3"/>
      <c r="L33" s="6">
        <f t="shared" si="0"/>
        <v>40101</v>
      </c>
      <c r="M33" s="7" t="str">
        <f t="shared" si="1"/>
        <v>La ciste de "Capet a la vila" (Capet à la ville).</v>
      </c>
      <c r="N33" s="7" t="str">
        <f t="shared" si="2"/>
        <v>capet</v>
      </c>
      <c r="O33" s="7" t="str">
        <f t="shared" si="3"/>
        <v>Toulouse et environs.</v>
      </c>
      <c r="P33" s="7" t="str">
        <f t="shared" si="4"/>
        <v>Banlieue Toulousaine</v>
      </c>
    </row>
    <row r="34" spans="1:16" ht="15.75">
      <c r="A34" s="2"/>
      <c r="B34" s="10"/>
      <c r="C34" s="2"/>
      <c r="D34" s="2"/>
      <c r="E34" s="2"/>
      <c r="G34" s="2"/>
      <c r="H34" s="1"/>
      <c r="I34" s="1"/>
      <c r="K34" s="3"/>
      <c r="L34" s="6">
        <f t="shared" si="0"/>
        <v>40498</v>
      </c>
      <c r="M34" s="7" t="str">
        <f t="shared" si="1"/>
        <v>En cherchant les cloches de Cachou</v>
      </c>
      <c r="N34" s="7" t="str">
        <f t="shared" si="2"/>
        <v>mamietopset</v>
      </c>
      <c r="O34" s="7" t="str">
        <f t="shared" si="3"/>
        <v>Vallée de la Lèze</v>
      </c>
      <c r="P34" s="7">
        <f t="shared" si="4"/>
      </c>
    </row>
    <row r="35" spans="1:16" ht="15.75">
      <c r="A35" s="2"/>
      <c r="B35" s="10"/>
      <c r="C35" s="2"/>
      <c r="D35" s="2"/>
      <c r="E35" s="2"/>
      <c r="F35" s="2"/>
      <c r="G35" s="2"/>
      <c r="H35" s="1"/>
      <c r="I35" s="1"/>
      <c r="K35" s="3"/>
      <c r="L35" s="6">
        <f t="shared" si="0"/>
        <v>40975</v>
      </c>
      <c r="M35" s="7" t="str">
        <f t="shared" si="1"/>
        <v>La ciste si proche de Rio de Janeiro 1</v>
      </c>
      <c r="N35" s="7" t="str">
        <f t="shared" si="2"/>
        <v>coachbunny</v>
      </c>
      <c r="O35" s="7" t="str">
        <f t="shared" si="3"/>
        <v>Proche de L'A64, au dessus de Carbonne</v>
      </c>
      <c r="P35" s="7">
        <f t="shared" si="4"/>
      </c>
    </row>
    <row r="36" spans="1:16" ht="15.75">
      <c r="A36" s="2"/>
      <c r="B36" s="10"/>
      <c r="C36" s="2"/>
      <c r="D36" s="2"/>
      <c r="E36" s="2"/>
      <c r="G36" s="2"/>
      <c r="H36" s="1"/>
      <c r="I36" s="1"/>
      <c r="K36" s="3"/>
      <c r="L36" s="6">
        <f t="shared" si="0"/>
        <v>40976</v>
      </c>
      <c r="M36" s="7" t="str">
        <f t="shared" si="1"/>
        <v>La ciste si proche de Rio de Janeiro 2</v>
      </c>
      <c r="N36" s="7" t="str">
        <f t="shared" si="2"/>
        <v>coachbunny</v>
      </c>
      <c r="O36" s="7" t="str">
        <f t="shared" si="3"/>
        <v>Proche de L'A64, au dessus de Carbonne</v>
      </c>
      <c r="P36" s="7">
        <f t="shared" si="4"/>
      </c>
    </row>
    <row r="37" spans="1:16" ht="15.75">
      <c r="A37" s="2"/>
      <c r="B37" s="10"/>
      <c r="C37" s="2"/>
      <c r="D37" s="2"/>
      <c r="E37" s="2"/>
      <c r="G37" s="2"/>
      <c r="H37" s="1"/>
      <c r="I37" s="1"/>
      <c r="K37" s="3"/>
      <c r="L37" s="6">
        <f t="shared" si="0"/>
        <v>41655</v>
      </c>
      <c r="M37" s="7" t="str">
        <f t="shared" si="1"/>
        <v>Communes du 31 – 01 : La Ciste de Cung</v>
      </c>
      <c r="N37" s="7" t="str">
        <f t="shared" si="2"/>
        <v>Cachou Tls</v>
      </c>
      <c r="O37" s="7" t="str">
        <f t="shared" si="3"/>
        <v>Au SO de Toulouse</v>
      </c>
      <c r="P37" s="7" t="str">
        <f t="shared" si="4"/>
        <v>Banlieue Toulousaine</v>
      </c>
    </row>
    <row r="38" spans="1:16" ht="15.75">
      <c r="A38" s="2"/>
      <c r="B38" s="10"/>
      <c r="C38" s="2"/>
      <c r="D38" s="2"/>
      <c r="E38" s="2"/>
      <c r="G38" s="2"/>
      <c r="H38" s="1"/>
      <c r="I38" s="1"/>
      <c r="K38" s="3"/>
      <c r="L38" s="6">
        <f t="shared" si="0"/>
        <v>41890</v>
      </c>
      <c r="M38" s="7" t="str">
        <f t="shared" si="1"/>
        <v>communes du 31-03: y a-t-il quelque chose qui cloche?</v>
      </c>
      <c r="N38" s="7" t="str">
        <f t="shared" si="2"/>
        <v>ejtna</v>
      </c>
      <c r="O38" s="7" t="str">
        <f t="shared" si="3"/>
        <v>sued-ouest de toulouse</v>
      </c>
      <c r="P38" s="7">
        <f t="shared" si="4"/>
      </c>
    </row>
    <row r="39" spans="1:16" ht="15.75">
      <c r="A39" s="2"/>
      <c r="B39" s="10"/>
      <c r="C39" s="2"/>
      <c r="D39" s="2"/>
      <c r="E39" s="2"/>
      <c r="G39" s="2"/>
      <c r="H39" s="1"/>
      <c r="I39" s="1"/>
      <c r="K39" s="3"/>
      <c r="L39" s="6">
        <f t="shared" si="0"/>
        <v>42075</v>
      </c>
      <c r="M39" s="7" t="str">
        <f t="shared" si="1"/>
        <v>La ciste de la capèla nosta-dona que a perdut son pont</v>
      </c>
      <c r="N39" s="7" t="str">
        <f t="shared" si="2"/>
        <v>les bigoudis</v>
      </c>
      <c r="O39" s="7" t="str">
        <f t="shared" si="3"/>
        <v>Sud-ouest de Toulouse</v>
      </c>
      <c r="P39" s="7">
        <f t="shared" si="4"/>
      </c>
    </row>
    <row r="40" spans="1:16" ht="15.75">
      <c r="A40" s="2"/>
      <c r="B40" s="10"/>
      <c r="C40" s="2"/>
      <c r="D40" s="2"/>
      <c r="E40" s="2"/>
      <c r="G40" s="2"/>
      <c r="H40" s="1"/>
      <c r="I40" s="1"/>
      <c r="K40" s="3"/>
      <c r="L40" s="6">
        <f t="shared" si="0"/>
        <v>42078</v>
      </c>
      <c r="M40" s="7" t="str">
        <f t="shared" si="1"/>
        <v>Entre deux eaux</v>
      </c>
      <c r="N40" s="7" t="str">
        <f t="shared" si="2"/>
        <v>titou86</v>
      </c>
      <c r="O40" s="7" t="str">
        <f t="shared" si="3"/>
        <v>sud de toulouse</v>
      </c>
      <c r="P40" s="7">
        <f t="shared" si="4"/>
      </c>
    </row>
    <row r="41" spans="1:16" ht="15.75">
      <c r="A41" s="2"/>
      <c r="B41" s="10"/>
      <c r="C41" s="2"/>
      <c r="D41" s="2"/>
      <c r="E41" s="2"/>
      <c r="G41" s="2"/>
      <c r="H41" s="1"/>
      <c r="I41" s="1"/>
      <c r="K41" s="3"/>
      <c r="L41" s="6">
        <f t="shared" si="0"/>
        <v>42102</v>
      </c>
      <c r="M41" s="7" t="str">
        <f t="shared" si="1"/>
        <v>la ciste des "plus lourds que l'air"</v>
      </c>
      <c r="N41" s="7" t="str">
        <f t="shared" si="2"/>
        <v>les bigoudis</v>
      </c>
      <c r="O41" s="7" t="str">
        <f t="shared" si="3"/>
        <v>20km au sud de toulouse</v>
      </c>
      <c r="P41" s="7">
        <f t="shared" si="4"/>
      </c>
    </row>
    <row r="42" spans="1:16" ht="15.75">
      <c r="A42" s="2"/>
      <c r="B42" s="10"/>
      <c r="C42" s="2"/>
      <c r="D42" s="2"/>
      <c r="E42" s="2"/>
      <c r="G42" s="2"/>
      <c r="H42" s="1"/>
      <c r="I42" s="1"/>
      <c r="K42" s="3"/>
      <c r="L42" s="6">
        <f t="shared" si="0"/>
        <v>42106</v>
      </c>
      <c r="M42" s="7" t="str">
        <f t="shared" si="1"/>
        <v>la ciste castelcailloux</v>
      </c>
      <c r="N42" s="7" t="str">
        <f t="shared" si="2"/>
        <v>les bigoudis</v>
      </c>
      <c r="O42" s="7" t="str">
        <f t="shared" si="3"/>
        <v>sud ouest de toulouse</v>
      </c>
      <c r="P42" s="7">
        <f t="shared" si="4"/>
      </c>
    </row>
    <row r="43" spans="1:16" ht="15.75">
      <c r="A43" s="2"/>
      <c r="B43" s="10"/>
      <c r="C43" s="2"/>
      <c r="D43" s="2"/>
      <c r="E43" s="2"/>
      <c r="G43" s="2"/>
      <c r="H43" s="1"/>
      <c r="K43" s="3"/>
      <c r="L43" s="6">
        <f t="shared" si="0"/>
        <v>44238</v>
      </c>
      <c r="M43" s="7" t="str">
        <f t="shared" si="1"/>
        <v>La Ciste du petit pont perdu de Davinci</v>
      </c>
      <c r="N43" s="7" t="str">
        <f t="shared" si="2"/>
        <v>Cachou Tls</v>
      </c>
      <c r="O43" s="7" t="str">
        <f t="shared" si="3"/>
        <v>Sud-Ouest de Toulouse</v>
      </c>
      <c r="P43" s="7">
        <f t="shared" si="4"/>
      </c>
    </row>
    <row r="44" spans="1:16" ht="15.75">
      <c r="A44" s="2"/>
      <c r="B44" s="10"/>
      <c r="C44" s="2"/>
      <c r="D44" s="2"/>
      <c r="E44" s="2"/>
      <c r="G44" s="2"/>
      <c r="H44" s="1"/>
      <c r="K44" s="3"/>
      <c r="L44" s="6">
        <f t="shared" si="0"/>
        <v>46737</v>
      </c>
      <c r="M44" s="7" t="str">
        <f t="shared" si="1"/>
        <v>La Ciste des Fontaines en Cercle</v>
      </c>
      <c r="N44" s="7" t="str">
        <f t="shared" si="2"/>
        <v>Cachou Tls</v>
      </c>
      <c r="O44" s="7" t="str">
        <f t="shared" si="3"/>
        <v>Sud-Ouest de Toulouse</v>
      </c>
      <c r="P44" s="7">
        <f t="shared" si="4"/>
      </c>
    </row>
    <row r="45" spans="1:16" ht="15.75">
      <c r="A45" s="2"/>
      <c r="B45" s="10"/>
      <c r="C45" s="2"/>
      <c r="D45" s="2"/>
      <c r="E45" s="2"/>
      <c r="F45" s="2"/>
      <c r="G45" s="2"/>
      <c r="H45" s="1"/>
      <c r="K45" s="3"/>
      <c r="L45" s="6">
        <f t="shared" si="0"/>
        <v>48948</v>
      </c>
      <c r="M45" s="7" t="str">
        <f t="shared" si="1"/>
        <v>La ciste des visiteurs</v>
      </c>
      <c r="N45" s="7" t="str">
        <f t="shared" si="2"/>
        <v>les bigoudis</v>
      </c>
      <c r="O45" s="7" t="str">
        <f t="shared" si="3"/>
        <v>Sud ouest de toulouse</v>
      </c>
      <c r="P45" s="7">
        <f t="shared" si="4"/>
      </c>
    </row>
    <row r="46" spans="1:16" ht="15.75">
      <c r="A46" s="17"/>
      <c r="B46" s="11"/>
      <c r="C46" s="17"/>
      <c r="D46" s="17"/>
      <c r="E46" s="17"/>
      <c r="G46" s="17"/>
      <c r="K46" s="3"/>
      <c r="L46" s="6">
        <f t="shared" si="0"/>
        <v>48951</v>
      </c>
      <c r="M46" s="7" t="str">
        <f t="shared" si="1"/>
        <v>la ciste de la 4ème fois</v>
      </c>
      <c r="N46" s="7" t="str">
        <f t="shared" si="2"/>
        <v>les bigoudis</v>
      </c>
      <c r="O46" s="7" t="str">
        <f t="shared" si="3"/>
        <v>sud ouest de toulouse</v>
      </c>
      <c r="P46" s="7">
        <f t="shared" si="4"/>
      </c>
    </row>
    <row r="47" spans="1:16" ht="15.75">
      <c r="A47" s="18"/>
      <c r="B47" s="11"/>
      <c r="C47" s="18"/>
      <c r="D47" s="18"/>
      <c r="E47" s="18"/>
      <c r="G47" s="18"/>
      <c r="K47" s="3"/>
      <c r="L47" s="6">
        <f t="shared" si="0"/>
        <v>49268</v>
      </c>
      <c r="M47" s="7" t="str">
        <f t="shared" si="1"/>
        <v>la ciste du pont de titou</v>
      </c>
      <c r="N47" s="7" t="str">
        <f t="shared" si="2"/>
        <v>les bigoudis</v>
      </c>
      <c r="O47" s="7" t="str">
        <f t="shared" si="3"/>
        <v>pibrac ; plaisance du touch; toulouse</v>
      </c>
      <c r="P47" s="7" t="str">
        <f t="shared" si="4"/>
        <v>Banlieue Toulousaine</v>
      </c>
    </row>
    <row r="48" spans="1:16" ht="15.75">
      <c r="A48" s="19"/>
      <c r="B48" s="11"/>
      <c r="C48" s="19"/>
      <c r="D48" s="19"/>
      <c r="E48" s="19"/>
      <c r="G48" s="19"/>
      <c r="K48" s="3"/>
      <c r="L48" s="6">
        <f t="shared" si="0"/>
      </c>
      <c r="M48" s="7">
        <f t="shared" si="1"/>
      </c>
      <c r="N48" s="7">
        <f t="shared" si="2"/>
      </c>
      <c r="O48" s="7">
        <f t="shared" si="3"/>
      </c>
      <c r="P48" s="7">
        <f t="shared" si="4"/>
      </c>
    </row>
    <row r="49" spans="1:16" ht="15.75">
      <c r="A49" s="20"/>
      <c r="B49" s="11"/>
      <c r="C49" s="20"/>
      <c r="D49" s="20"/>
      <c r="E49" s="20"/>
      <c r="G49" s="20"/>
      <c r="K49" s="3"/>
      <c r="L49" s="6">
        <f t="shared" si="0"/>
      </c>
      <c r="M49" s="7">
        <f t="shared" si="1"/>
      </c>
      <c r="N49" s="7">
        <f t="shared" si="2"/>
      </c>
      <c r="O49" s="7">
        <f t="shared" si="3"/>
      </c>
      <c r="P49" s="7">
        <f t="shared" si="4"/>
      </c>
    </row>
    <row r="50" spans="1:16" ht="15.75">
      <c r="A50" s="20"/>
      <c r="B50" s="11"/>
      <c r="C50" s="20"/>
      <c r="D50" s="20"/>
      <c r="E50" s="20"/>
      <c r="G50" s="20"/>
      <c r="K50" s="3"/>
      <c r="L50" s="6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</row>
    <row r="51" spans="1:16" ht="15.75">
      <c r="A51" s="21"/>
      <c r="B51" s="11"/>
      <c r="C51" s="21"/>
      <c r="D51" s="21"/>
      <c r="E51" s="21"/>
      <c r="G51" s="21"/>
      <c r="K51" s="3"/>
      <c r="L51" s="6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</row>
    <row r="52" spans="1:16" ht="15.75">
      <c r="A52" s="21"/>
      <c r="B52" s="11"/>
      <c r="C52" s="21"/>
      <c r="D52" s="21"/>
      <c r="E52" s="21"/>
      <c r="G52" s="21"/>
      <c r="K52" s="3"/>
      <c r="L52" s="6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</row>
    <row r="53" spans="1:16" ht="15.75">
      <c r="A53" s="22"/>
      <c r="B53" s="11"/>
      <c r="C53" s="22"/>
      <c r="D53" s="22"/>
      <c r="E53" s="22"/>
      <c r="F53" s="22"/>
      <c r="G53" s="22"/>
      <c r="K53" s="3"/>
      <c r="L53" s="6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</row>
    <row r="54" spans="2:16" ht="15.75">
      <c r="B54" s="11"/>
      <c r="K54" s="3"/>
      <c r="L54" s="6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</row>
    <row r="55" spans="2:16" ht="15.75">
      <c r="B55" s="11"/>
      <c r="K55" s="3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2:16" ht="15.75">
      <c r="B56" s="11"/>
      <c r="K56" s="3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2:16" ht="15.75">
      <c r="B57" s="11"/>
      <c r="K57" s="3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2:16" ht="15.75">
      <c r="B58" s="11"/>
      <c r="K58" s="3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2:16" ht="15.75">
      <c r="B59" s="11"/>
      <c r="K59" s="3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2:16" ht="15.75">
      <c r="B60" s="11"/>
      <c r="K60" s="3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2:16" ht="15.75">
      <c r="B61" s="11"/>
      <c r="K61" s="3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2:16" ht="15.75">
      <c r="B62" s="11"/>
      <c r="K62" s="3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2:16" ht="15.75">
      <c r="B63" s="11"/>
      <c r="K63" s="3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2:16" ht="15.75">
      <c r="B64" s="11"/>
      <c r="K64" s="3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2:16" ht="15.75">
      <c r="B65" s="11"/>
      <c r="K65" s="3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2:16" ht="15.75">
      <c r="B66" s="11"/>
      <c r="K66" s="3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2:16" ht="15.75">
      <c r="B67" s="11"/>
      <c r="K67" s="3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2:16" ht="15.75">
      <c r="B68" s="11"/>
      <c r="K68" s="3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2:16" ht="15.75">
      <c r="B69" s="11"/>
      <c r="K69" s="3"/>
      <c r="L69" s="6">
        <f aca="true" t="shared" si="5" ref="L69:L132">IF(A67="Pays Muretain",HYPERLINK(CONCATENATE("http://www.cistes.net/choixciste.php?rt=2&amp;numero=",B67),B67),"")</f>
      </c>
      <c r="M69" s="7">
        <f aca="true" t="shared" si="6" ref="M69:M132">IF(A67="Pays Muretain",C67,"")</f>
      </c>
      <c r="N69" s="7">
        <f aca="true" t="shared" si="7" ref="N69:N132">IF(A67="Pays Muretain",D67,"")</f>
      </c>
      <c r="O69" s="7">
        <f aca="true" t="shared" si="8" ref="O69:O132">IF(A67="Pays Muretain",E67,"")</f>
      </c>
      <c r="P69" s="7">
        <f aca="true" t="shared" si="9" ref="P69:P132">IF(F67="","",F67)</f>
      </c>
    </row>
    <row r="70" spans="2:16" ht="15.75">
      <c r="B70" s="11"/>
      <c r="K70" s="3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2:16" ht="15.75">
      <c r="B71" s="11"/>
      <c r="K71" s="3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2:16" ht="15.75">
      <c r="B72" s="11"/>
      <c r="K72" s="3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2:16" ht="15.75">
      <c r="B73" s="11"/>
      <c r="K73" s="3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2:16" ht="15.75">
      <c r="B74" s="11"/>
      <c r="K74" s="3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2:16" ht="15.75">
      <c r="B75" s="11"/>
      <c r="K75" s="3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2:16" ht="15.75">
      <c r="B76" s="11"/>
      <c r="K76" s="3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2:16" ht="15.75">
      <c r="B77" s="11"/>
      <c r="K77" s="3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2:16" ht="15.75">
      <c r="B78" s="11"/>
      <c r="K78" s="3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2:16" ht="15.75">
      <c r="B79" s="11"/>
      <c r="K79" s="3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2:16" ht="15.75">
      <c r="B80" s="11"/>
      <c r="K80" s="3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2:16" ht="15.75">
      <c r="B81" s="11"/>
      <c r="K81" s="3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2:16" ht="15.75">
      <c r="B82" s="11"/>
      <c r="K82" s="3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2:16" ht="15.75">
      <c r="B83" s="11"/>
      <c r="K83" s="3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2:16" ht="15.75">
      <c r="B84" s="11"/>
      <c r="K84" s="3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2:16" ht="15.75">
      <c r="B85" s="11"/>
      <c r="K85" s="3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2:16" ht="15.75">
      <c r="B86" s="11"/>
      <c r="K86" s="3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2:16" ht="15.75">
      <c r="B87" s="11"/>
      <c r="K87" s="3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2:16" ht="15.75">
      <c r="B88" s="11"/>
      <c r="K88" s="3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1"/>
      <c r="K89" s="3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1"/>
      <c r="K90" s="3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1"/>
      <c r="K91" s="3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1"/>
      <c r="K92" s="3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1"/>
      <c r="K93" s="3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1"/>
      <c r="K94" s="3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1"/>
      <c r="K95" s="3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1"/>
      <c r="K96" s="3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1"/>
      <c r="K97" s="3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1"/>
      <c r="K98" s="3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1"/>
      <c r="K99" s="3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1"/>
      <c r="K100" s="3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1"/>
      <c r="K101" s="3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1"/>
      <c r="K102" s="3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1"/>
      <c r="K103" s="3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1"/>
      <c r="K104" s="3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1"/>
      <c r="K105" s="3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1"/>
      <c r="K106" s="3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1"/>
      <c r="K107" s="3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1"/>
      <c r="K108" s="3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1"/>
      <c r="K109" s="3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1"/>
      <c r="K110" s="3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1"/>
      <c r="K111" s="3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1"/>
      <c r="K112" s="3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1"/>
      <c r="K113" s="3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1"/>
      <c r="K114" s="3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1"/>
      <c r="K115" s="3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1"/>
      <c r="K116" s="3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1"/>
      <c r="K117" s="3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1"/>
      <c r="K118" s="3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1"/>
      <c r="K119" s="3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1"/>
      <c r="K120" s="3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1"/>
      <c r="K121" s="3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1"/>
      <c r="K122" s="3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1"/>
      <c r="K123" s="3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1"/>
      <c r="K124" s="3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1"/>
      <c r="K125" s="3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1"/>
      <c r="K126" s="3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1"/>
      <c r="K127" s="3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1"/>
      <c r="K128" s="3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1"/>
      <c r="K129" s="3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1"/>
      <c r="K130" s="3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1"/>
      <c r="K131" s="3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1"/>
      <c r="K132" s="3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1"/>
      <c r="K133" s="3"/>
      <c r="L133" s="6">
        <f aca="true" t="shared" si="10" ref="L133:L196">IF(A131="Pays Muretain",HYPERLINK(CONCATENATE("http://www.cistes.net/choixciste.php?rt=2&amp;numero=",B131),B131),"")</f>
      </c>
      <c r="M133" s="7">
        <f aca="true" t="shared" si="11" ref="M133:M196">IF(A131="Pays Muretain",C131,"")</f>
      </c>
      <c r="N133" s="7">
        <f aca="true" t="shared" si="12" ref="N133:N196">IF(A131="Pays Muretain",D131,"")</f>
      </c>
      <c r="O133" s="7">
        <f aca="true" t="shared" si="13" ref="O133:O196">IF(A131="Pays Muretain",E131,"")</f>
      </c>
      <c r="P133" s="7">
        <f aca="true" t="shared" si="14" ref="P133:P196">IF(F131="","",F131)</f>
      </c>
    </row>
    <row r="134" spans="2:16" ht="15.75">
      <c r="B134" s="11"/>
      <c r="K134" s="3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1"/>
      <c r="K135" s="3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1"/>
      <c r="K136" s="3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1"/>
      <c r="K137" s="3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1"/>
      <c r="K138" s="3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1"/>
      <c r="K139" s="3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1"/>
      <c r="K140" s="3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1"/>
      <c r="K141" s="3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1"/>
      <c r="K142" s="3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1"/>
      <c r="K143" s="3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1"/>
      <c r="K144" s="3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1"/>
      <c r="K145" s="3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1"/>
      <c r="K146" s="3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1"/>
      <c r="K147" s="3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1"/>
      <c r="K148" s="3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1"/>
      <c r="K149" s="3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1"/>
      <c r="K150" s="3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1"/>
      <c r="K151" s="3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1"/>
      <c r="K152" s="3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1"/>
      <c r="K153" s="3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1"/>
      <c r="K154" s="3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1"/>
      <c r="K155" s="3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1"/>
      <c r="K156" s="3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1"/>
      <c r="K157" s="3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1"/>
      <c r="K158" s="3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1"/>
      <c r="K159" s="3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1"/>
      <c r="K160" s="3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1"/>
      <c r="K161" s="3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1"/>
      <c r="K162" s="3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1"/>
      <c r="K163" s="3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1"/>
      <c r="K164" s="3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1"/>
      <c r="K165" s="3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1"/>
      <c r="K166" s="3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1"/>
      <c r="K167" s="3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1"/>
      <c r="K168" s="3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1"/>
      <c r="K169" s="3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1"/>
      <c r="K170" s="3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1"/>
      <c r="K171" s="3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1"/>
      <c r="K172" s="3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1"/>
      <c r="K173" s="3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1"/>
      <c r="K174" s="3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1"/>
      <c r="K175" s="3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1"/>
      <c r="K176" s="3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1"/>
      <c r="K177" s="3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1"/>
      <c r="K178" s="3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1"/>
      <c r="K179" s="3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1"/>
      <c r="K180" s="3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1"/>
      <c r="K181" s="3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1"/>
      <c r="K182" s="3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1"/>
      <c r="K183" s="3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1"/>
      <c r="K184" s="3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1"/>
      <c r="K185" s="3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1"/>
      <c r="K186" s="3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1"/>
      <c r="K187" s="3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1"/>
      <c r="K188" s="3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1"/>
      <c r="K189" s="3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1"/>
      <c r="K190" s="3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1"/>
      <c r="K191" s="3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1"/>
      <c r="K192" s="3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1"/>
      <c r="K193" s="3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1"/>
      <c r="K194" s="3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1"/>
      <c r="K195" s="3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1"/>
      <c r="K196" s="3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1"/>
      <c r="K197" s="3"/>
      <c r="L197" s="6">
        <f>IF(A195="Pays Muretain",HYPERLINK(CONCATENATE("http://www.cistes.net/choixciste.php?rt=2&amp;numero=",B195),B195),"")</f>
      </c>
      <c r="M197" s="7">
        <f>IF(A195="Pays Muretain",C195,"")</f>
      </c>
      <c r="N197" s="7">
        <f>IF(A195="Pays Muretain",D195,"")</f>
      </c>
      <c r="O197" s="7">
        <f>IF(A195="Pays Muretain",E195,"")</f>
      </c>
      <c r="P197" s="7">
        <f>IF(F195="","",F195)</f>
      </c>
    </row>
    <row r="198" spans="2:16" ht="15.75">
      <c r="B198" s="11"/>
      <c r="K198" s="3"/>
      <c r="L198" s="6">
        <f>IF(A196="Pays Muretain",HYPERLINK(CONCATENATE("http://www.cistes.net/choixciste.php?rt=2&amp;numero=",B196),B196),"")</f>
      </c>
      <c r="M198" s="7">
        <f>IF(A196="Pays Muretain",C196,"")</f>
      </c>
      <c r="N198" s="7">
        <f>IF(A196="Pays Muretain",D196,"")</f>
      </c>
      <c r="O198" s="7">
        <f>IF(A196="Pays Muretain",E196,"")</f>
      </c>
      <c r="P198" s="7">
        <f>IF(F196="","",F196)</f>
      </c>
    </row>
    <row r="199" spans="2:16" ht="15.75">
      <c r="B199" s="11"/>
      <c r="K199" s="3"/>
      <c r="L199" s="6">
        <f>IF(A197="Pays Muretain",HYPERLINK(CONCATENATE("http://www.cistes.net/choixciste.php?rt=2&amp;numero=",B197),B197),"")</f>
      </c>
      <c r="M199" s="7">
        <f>IF(A197="Pays Muretain",C197,"")</f>
      </c>
      <c r="N199" s="7">
        <f>IF(A197="Pays Muretain",D197,"")</f>
      </c>
      <c r="O199" s="7">
        <f>IF(A197="Pays Muretain",E197,"")</f>
      </c>
      <c r="P199" s="7">
        <f>IF(F197="","",F197)</f>
      </c>
    </row>
    <row r="200" spans="2:16" ht="15.75">
      <c r="B200" s="11"/>
      <c r="K200" s="3"/>
      <c r="L200" s="6">
        <f>IF(A198="Pays Muretain",HYPERLINK(CONCATENATE("http://www.cistes.net/choixciste.php?rt=2&amp;numero=",B198),B198),"")</f>
      </c>
      <c r="M200" s="7">
        <f>IF(A198="Pays Muretain",C198,"")</f>
      </c>
      <c r="N200" s="7">
        <f>IF(A198="Pays Muretain",D198,"")</f>
      </c>
      <c r="O200" s="7">
        <f>IF(A198="Pays Muretain",E198,"")</f>
      </c>
      <c r="P200" s="7">
        <f>IF(F198="","",F198)</f>
      </c>
    </row>
  </sheetData>
  <autoFilter ref="L3:P3"/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Portable Marc</cp:lastModifiedBy>
  <cp:lastPrinted>2008-10-14T06:20:15Z</cp:lastPrinted>
  <dcterms:modified xsi:type="dcterms:W3CDTF">2008-10-22T21:15:04Z</dcterms:modified>
  <cp:category/>
  <cp:version/>
  <cp:contentType/>
  <cp:contentStatus/>
</cp:coreProperties>
</file>